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A22682CB-D0B3-4A30-A6B1-D111DEF0820B}" xr6:coauthVersionLast="47" xr6:coauthVersionMax="47" xr10:uidLastSave="{00000000-0000-0000-0000-000000000000}"/>
  <bookViews>
    <workbookView xWindow="-120" yWindow="-120" windowWidth="38640" windowHeight="15840" xr2:uid="{A94421E0-4273-4C08-B07B-D083781768A3}"/>
  </bookViews>
  <sheets>
    <sheet name="усил  2_2 " sheetId="1" r:id="rId1"/>
  </sheets>
  <externalReferences>
    <externalReference r:id="rId2"/>
  </externalReferences>
  <definedNames>
    <definedName name="Z_34DE7953_6351_4043_AF0F_B57C163275A5_.wvu.PrintArea" localSheetId="0" hidden="1">'усил  2_2 '!$A$1:$G$98</definedName>
    <definedName name="Z_34DE7953_6351_4043_AF0F_B57C163275A5_.wvu.Rows" localSheetId="0" hidden="1">'усил  2_2 '!$25:$25,'усил  2_2 '!$80:$84</definedName>
    <definedName name="Z_70B5A381_0726_4FFC_AC17_C39805B22ABF_.wvu.PrintArea" localSheetId="0" hidden="1">'усил  2_2 '!$A$1:$G$98</definedName>
    <definedName name="Z_70B5A381_0726_4FFC_AC17_C39805B22ABF_.wvu.Rows" localSheetId="0" hidden="1">'усил  2_2 '!$25:$25,'усил  2_2 '!$80:$84</definedName>
    <definedName name="Z_7CE7353B_D7FE_4E0F_A5FD_2886423156B2_.wvu.PrintArea" localSheetId="0" hidden="1">'усил  2_2 '!$A$1:$G$98</definedName>
    <definedName name="Z_7CE7353B_D7FE_4E0F_A5FD_2886423156B2_.wvu.Rows" localSheetId="0" hidden="1">'усил  2_2 '!$25:$25,'усил  2_2 '!$80:$84</definedName>
    <definedName name="_xlnm.Print_Area" localSheetId="0">'усил  2_2 '!$A$1:$G$98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63" i="1"/>
  <c r="D64" i="1" s="1"/>
  <c r="E39" i="1"/>
  <c r="C34" i="1"/>
  <c r="E89" i="1" s="1"/>
  <c r="F26" i="1"/>
  <c r="E26" i="1"/>
  <c r="G25" i="1"/>
  <c r="F25" i="1"/>
  <c r="E25" i="1"/>
  <c r="G24" i="1"/>
  <c r="F24" i="1"/>
  <c r="E24" i="1"/>
  <c r="F23" i="1"/>
  <c r="E23" i="1"/>
  <c r="E88" i="1" l="1"/>
  <c r="D62" i="1"/>
  <c r="D41" i="1" s="1"/>
  <c r="D54" i="1"/>
</calcChain>
</file>

<file path=xl/sharedStrings.xml><?xml version="1.0" encoding="utf-8"?>
<sst xmlns="http://schemas.openxmlformats.org/spreadsheetml/2006/main" count="137" uniqueCount="115">
  <si>
    <t>О Т Ч Е Т  о  выполнении договора управления</t>
  </si>
  <si>
    <t>АО "ДК Нижегородского района"</t>
  </si>
  <si>
    <t>за 2023 год</t>
  </si>
  <si>
    <t>ул.Усилова дом № 2/2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</si>
  <si>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</si>
  <si>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</si>
  <si>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</si>
  <si>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</si>
  <si>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</si>
  <si>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</si>
  <si>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мусоропроводов"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</si>
  <si>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</si>
  <si>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19.06.2019г.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</si>
  <si>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</si>
  <si>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</si>
  <si>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</si>
  <si>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</si>
  <si>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</si>
  <si>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</si>
  <si>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</si>
  <si>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</si>
  <si>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</si>
  <si>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</si>
  <si>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</si>
  <si>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</si>
  <si>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</si>
  <si>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</si>
  <si>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</si>
  <si>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</si>
  <si>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</si>
  <si>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</si>
  <si>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</si>
  <si>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</si>
  <si>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</si>
  <si>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</si>
  <si>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</si>
  <si>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</si>
  <si>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</si>
  <si>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</si>
  <si>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</si>
  <si>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</si>
  <si>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</si>
  <si>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</si>
  <si>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</si>
  <si>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</si>
  <si>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</si>
  <si>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</si>
  <si>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</si>
  <si>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</si>
  <si>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</si>
  <si>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</si>
  <si>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</si>
  <si>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</si>
  <si>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</si>
  <si>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</si>
  <si>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</si>
  <si>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</si>
  <si>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</si>
  <si>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</si>
  <si>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</si>
  <si>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</si>
  <si>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</si>
  <si>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</si>
  <si>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</si>
  <si>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</si>
  <si>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</si>
  <si>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</si>
  <si>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</si>
  <si>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"Форест МН"/ООО "Логгерс"</t>
  </si>
  <si>
    <t>Прочие работы по благоустройству</t>
  </si>
  <si>
    <t>ИП Ким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</si>
  <si>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</si>
  <si>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</si>
  <si>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ИП Ким/ООО "Нижегородская коммунальная компания"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</si>
  <si>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</si>
  <si>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</si>
  <si>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</si>
  <si>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</si>
  <si>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</si>
  <si>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</si>
  <si>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</si>
  <si>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</si>
  <si>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</si>
  <si>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</si>
  <si>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</si>
  <si>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</si>
  <si>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</si>
  <si>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Ремонтные работы в системе ХВС -- Замена стояка ХВС -- кв.106,110</t>
  </si>
  <si>
    <t>Август 2023 г.</t>
  </si>
  <si>
    <t>КОМФОРТИС АО</t>
  </si>
  <si>
    <t xml:space="preserve">Водоотведение -- Замена канализационного стояка -- </t>
  </si>
  <si>
    <t>Сентябрь 2023 г.</t>
  </si>
  <si>
    <t xml:space="preserve">Водоотведение -- Ремонт системы водоотведения -- </t>
  </si>
  <si>
    <t>Кровля -- Ремонт кровли -- кв.196</t>
  </si>
  <si>
    <t>Октябрь 2023 г.</t>
  </si>
  <si>
    <t>ООО "Мастер кровли +"</t>
  </si>
  <si>
    <t>Март 2023 г.</t>
  </si>
  <si>
    <t>Ремонтные работы в системах отопления и гвс -- Ремонт системы ГВС -- кв.202</t>
  </si>
  <si>
    <t>Ноябрь 2023 г.</t>
  </si>
  <si>
    <t>Прочие работы -- Ремонт входа -- п.2</t>
  </si>
  <si>
    <t>Июнь 2023 г.</t>
  </si>
  <si>
    <t xml:space="preserve">Прочие ремонтно-строит. работы -- Разработка проектной документации -- Разработка ПСД. Технадзор -- </t>
  </si>
  <si>
    <t>Декабрь 2023 г.</t>
  </si>
  <si>
    <t>АО "ТРЕСТ №37"</t>
  </si>
  <si>
    <t xml:space="preserve">Ремонтные работы в системах отопления и гвс -- Прочее -- </t>
  </si>
  <si>
    <t>Июль 2023 г.</t>
  </si>
  <si>
    <t>3. КАПИТАЛЬНЫЙ РЕМОНТ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</si>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</sst>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top"/>
    </xf>
    <xf numFmtId="0" fontId="18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164" fontId="9" fillId="0" borderId="18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justify" vertical="top"/>
    </xf>
    <xf numFmtId="164" fontId="20" fillId="0" borderId="19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5" fontId="3" fillId="0" borderId="0" xfId="0" applyNumberFormat="1" applyFont="1" applyAlignment="1">
      <alignment horizontal="justify" vertical="top"/>
    </xf>
    <xf numFmtId="164" fontId="4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2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23" xfId="0" applyFont="1" applyBorder="1" applyAlignment="1">
      <alignment horizontal="justify" vertical="top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7" xfId="0" applyFont="1" applyBorder="1" applyAlignment="1">
      <alignment horizontal="justify" vertical="center"/>
    </xf>
    <xf numFmtId="0" fontId="16" fillId="0" borderId="18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26" xfId="0" applyFont="1" applyBorder="1" applyAlignment="1">
      <alignment horizontal="justify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8" xfId="0" applyFont="1" applyBorder="1" applyAlignment="1">
      <alignment horizontal="justify" vertical="center"/>
    </xf>
    <xf numFmtId="0" fontId="16" fillId="0" borderId="39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24" xfId="1" applyFont="1" applyFill="1" applyBorder="1" applyAlignment="1">
      <alignment horizontal="justify" vertical="center"/>
    </xf>
    <xf numFmtId="0" fontId="16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1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2" applyNumberFormat="1" applyFont="1" applyFill="1" applyBorder="1" applyAlignment="1" applyProtection="1">
      <alignment horizontal="center" vertical="center" wrapText="1"/>
    </xf>
    <xf numFmtId="164" fontId="9" fillId="0" borderId="17" xfId="1" applyFont="1" applyFill="1" applyBorder="1" applyAlignment="1">
      <alignment horizontal="left" vertical="top"/>
    </xf>
    <xf numFmtId="164" fontId="9" fillId="0" borderId="18" xfId="1" applyFont="1" applyFill="1" applyBorder="1" applyAlignment="1">
      <alignment horizontal="left" vertical="top"/>
    </xf>
    <xf numFmtId="164" fontId="3" fillId="0" borderId="18" xfId="1" applyFont="1" applyFill="1" applyBorder="1" applyAlignment="1">
      <alignment horizontal="left" vertical="top"/>
    </xf>
    <xf numFmtId="164" fontId="9" fillId="0" borderId="18" xfId="1" applyFont="1" applyFill="1" applyBorder="1" applyAlignment="1">
      <alignment horizontal="center" vertical="center"/>
    </xf>
    <xf numFmtId="164" fontId="3" fillId="0" borderId="19" xfId="1" applyFont="1" applyFill="1" applyBorder="1" applyAlignment="1">
      <alignment vertical="top"/>
    </xf>
    <xf numFmtId="164" fontId="3" fillId="0" borderId="0" xfId="1" applyFont="1" applyFill="1" applyAlignment="1">
      <alignment horizontal="left"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43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center" vertical="top"/>
    </xf>
    <xf numFmtId="0" fontId="3" fillId="0" borderId="35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G40">
            <v>58.192363111064815</v>
          </cell>
        </row>
        <row r="41">
          <cell r="G41">
            <v>41.807636888935193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E1C4-B91C-4BD8-BE16-B07C2372894D}">
  <sheetPr>
    <tabColor rgb="FFFFFF00"/>
  </sheetPr>
  <dimension ref="A2:P437"/>
  <sheetViews>
    <sheetView tabSelected="1" view="pageBreakPreview" topLeftCell="A16" zoomScale="90" zoomScaleSheetLayoutView="90" workbookViewId="0">
      <selection activeCell="G31" sqref="G31"/>
    </sheetView>
  </sheetViews>
  <sheetFormatPr defaultColWidth="9.140625" defaultRowHeight="16.5" x14ac:dyDescent="0.3"/>
  <cols>
    <col min="1" max="1" width="21" style="2" customWidth="1"/>
    <col min="2" max="2" width="18.7109375" style="2" customWidth="1"/>
    <col min="3" max="3" width="17.42578125" style="2" customWidth="1"/>
    <col min="4" max="4" width="16.140625" style="2" customWidth="1"/>
    <col min="5" max="5" width="25.140625" style="2" customWidth="1"/>
    <col min="6" max="6" width="16.140625" style="2" bestFit="1" customWidth="1"/>
    <col min="7" max="7" width="20.42578125" style="2" customWidth="1"/>
    <col min="8" max="8" width="5.7109375" style="2" customWidth="1"/>
    <col min="9" max="9" width="3.28515625" style="3" customWidth="1"/>
    <col min="10" max="10" width="9.42578125" style="3" customWidth="1"/>
    <col min="11" max="11" width="5.5703125" style="3" bestFit="1" customWidth="1"/>
    <col min="12" max="12" width="5.42578125" style="4" bestFit="1" customWidth="1"/>
    <col min="13" max="13" width="10.85546875" style="5" bestFit="1" customWidth="1"/>
    <col min="14" max="14" width="10.42578125" style="5" customWidth="1"/>
    <col min="15" max="15" width="10.85546875" style="3" customWidth="1"/>
    <col min="16" max="16" width="9.28515625" style="3" bestFit="1" customWidth="1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7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21" customHeight="1" x14ac:dyDescent="0.25">
      <c r="A8" s="14" t="s">
        <v>6</v>
      </c>
      <c r="B8" s="16">
        <v>12598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12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18"/>
    </row>
    <row r="16" spans="1:16" x14ac:dyDescent="0.3">
      <c r="A16" s="2" t="s">
        <v>14</v>
      </c>
      <c r="O16" s="18"/>
      <c r="P16" s="18"/>
    </row>
    <row r="17" spans="1:16" x14ac:dyDescent="0.3">
      <c r="O17" s="18"/>
    </row>
    <row r="18" spans="1:16" ht="20.25" x14ac:dyDescent="0.3">
      <c r="A18" s="19" t="s">
        <v>15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16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17</v>
      </c>
      <c r="B21" s="21" t="s">
        <v>18</v>
      </c>
      <c r="C21" s="21" t="s">
        <v>19</v>
      </c>
      <c r="D21" s="22" t="s">
        <v>20</v>
      </c>
      <c r="E21" s="23"/>
      <c r="F21" s="21" t="s">
        <v>21</v>
      </c>
      <c r="G21" s="24" t="s">
        <v>22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2" t="s">
        <v>26</v>
      </c>
      <c r="G22" s="33" t="s">
        <v>27</v>
      </c>
      <c r="H22" s="26"/>
      <c r="I22" s="26"/>
      <c r="L22" s="28"/>
      <c r="M22" s="29"/>
      <c r="N22" s="29"/>
    </row>
    <row r="23" spans="1:16" s="30" customFormat="1" ht="33" x14ac:dyDescent="0.25">
      <c r="A23" s="34" t="s">
        <v>28</v>
      </c>
      <c r="B23" s="35">
        <v>4356702.7200000007</v>
      </c>
      <c r="C23" s="35">
        <v>4341710.209999999</v>
      </c>
      <c r="D23" s="35">
        <v>503717.63987798803</v>
      </c>
      <c r="E23" s="35">
        <f>B23-C23</f>
        <v>14992.510000001639</v>
      </c>
      <c r="F23" s="35">
        <f>D23+B23-C23</f>
        <v>518710.14987798966</v>
      </c>
      <c r="G23" s="36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29</v>
      </c>
      <c r="B24" s="38">
        <v>1213967.2799999998</v>
      </c>
      <c r="C24" s="38">
        <v>1209745.7</v>
      </c>
      <c r="D24" s="38">
        <v>125864.87999999966</v>
      </c>
      <c r="E24" s="38">
        <f>B24-C24</f>
        <v>4221.5799999998417</v>
      </c>
      <c r="F24" s="38">
        <f>D24+B24-C24</f>
        <v>130086.4599999995</v>
      </c>
      <c r="G24" s="39">
        <f>C24-D78</f>
        <v>1127118.69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37" t="s">
        <v>30</v>
      </c>
      <c r="B25" s="38"/>
      <c r="C25" s="38"/>
      <c r="D25" s="38">
        <v>-815.97000000000219</v>
      </c>
      <c r="E25" s="38">
        <f>B25-C25</f>
        <v>0</v>
      </c>
      <c r="F25" s="38">
        <f>D25+B25-C25</f>
        <v>-815.97000000000219</v>
      </c>
      <c r="G25" s="39">
        <f>C25-D83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 x14ac:dyDescent="0.3">
      <c r="A26" s="40" t="s">
        <v>31</v>
      </c>
      <c r="B26" s="41">
        <v>413955.78</v>
      </c>
      <c r="C26" s="41">
        <v>412580.55</v>
      </c>
      <c r="D26" s="41">
        <v>41315.330122013227</v>
      </c>
      <c r="E26" s="41">
        <f>B26-C26</f>
        <v>1375.2300000000396</v>
      </c>
      <c r="F26" s="41">
        <f>D26+B26-C26</f>
        <v>42690.560122013267</v>
      </c>
      <c r="G26" s="42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3" t="s">
        <v>32</v>
      </c>
      <c r="B27" s="43"/>
      <c r="C27" s="43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44"/>
      <c r="B28" s="44"/>
      <c r="C28" s="45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2" customFormat="1" x14ac:dyDescent="0.25">
      <c r="A29" s="46" t="s">
        <v>33</v>
      </c>
      <c r="B29" s="46"/>
      <c r="C29" s="46"/>
      <c r="D29" s="46"/>
      <c r="E29" s="46"/>
      <c r="F29" s="46"/>
      <c r="G29" s="46"/>
      <c r="H29" s="47"/>
      <c r="I29" s="48"/>
      <c r="J29" s="49"/>
      <c r="K29" s="49"/>
      <c r="L29" s="50"/>
      <c r="M29" s="51"/>
      <c r="N29" s="51"/>
      <c r="O29" s="49"/>
      <c r="P29" s="49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3" t="s">
        <v>34</v>
      </c>
      <c r="B31" s="54" t="s">
        <v>35</v>
      </c>
      <c r="C31" s="54" t="s">
        <v>36</v>
      </c>
      <c r="D31" s="55" t="s">
        <v>37</v>
      </c>
      <c r="E31" s="56" t="s">
        <v>38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30" customHeight="1" x14ac:dyDescent="0.25">
      <c r="A32" s="57" t="s">
        <v>39</v>
      </c>
      <c r="B32" s="58" t="s">
        <v>40</v>
      </c>
      <c r="C32" s="59">
        <v>9047.7800000000007</v>
      </c>
      <c r="D32" s="60">
        <v>0</v>
      </c>
      <c r="E32" s="61">
        <v>0</v>
      </c>
      <c r="F32" s="62"/>
      <c r="G32" s="62"/>
      <c r="H32" s="62"/>
      <c r="I32" s="26"/>
      <c r="J32" s="27"/>
      <c r="K32" s="27"/>
      <c r="L32" s="28"/>
      <c r="M32" s="29"/>
      <c r="N32" s="29"/>
      <c r="O32" s="27"/>
      <c r="P32" s="27"/>
    </row>
    <row r="33" spans="1:16" s="72" customFormat="1" ht="26.25" thickBot="1" x14ac:dyDescent="0.3">
      <c r="A33" s="64" t="s">
        <v>41</v>
      </c>
      <c r="B33" s="65" t="s">
        <v>42</v>
      </c>
      <c r="C33" s="66">
        <v>27144.31</v>
      </c>
      <c r="D33" s="67">
        <v>0</v>
      </c>
      <c r="E33" s="68">
        <v>0</v>
      </c>
      <c r="F33" s="69"/>
      <c r="G33" s="69"/>
      <c r="H33" s="69"/>
      <c r="I33" s="70"/>
      <c r="J33" s="28"/>
      <c r="K33" s="28"/>
      <c r="L33" s="28"/>
      <c r="M33" s="71"/>
      <c r="N33" s="71"/>
      <c r="O33" s="28"/>
      <c r="P33" s="28"/>
    </row>
    <row r="34" spans="1:16" s="63" customFormat="1" ht="17.25" thickBot="1" x14ac:dyDescent="0.3">
      <c r="A34" s="73" t="s">
        <v>43</v>
      </c>
      <c r="B34" s="74"/>
      <c r="C34" s="75">
        <f>SUM(C32:C33)</f>
        <v>36192.090000000004</v>
      </c>
      <c r="D34" s="76"/>
      <c r="E34" s="77">
        <v>0</v>
      </c>
      <c r="F34" s="62"/>
      <c r="G34" s="62"/>
      <c r="H34" s="62"/>
      <c r="I34" s="62"/>
      <c r="L34" s="72"/>
      <c r="M34" s="78"/>
      <c r="N34" s="78"/>
    </row>
    <row r="35" spans="1:16" s="63" customFormat="1" ht="12.75" x14ac:dyDescent="0.25">
      <c r="A35" s="79"/>
      <c r="B35" s="62"/>
      <c r="C35" s="62"/>
      <c r="D35" s="62"/>
      <c r="E35" s="80"/>
      <c r="F35" s="62"/>
      <c r="G35" s="62"/>
      <c r="H35" s="62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 x14ac:dyDescent="0.25">
      <c r="A36" s="81" t="s">
        <v>44</v>
      </c>
      <c r="B36" s="81"/>
      <c r="C36" s="81"/>
      <c r="D36" s="81"/>
      <c r="E36" s="81"/>
      <c r="F36" s="81"/>
      <c r="G36" s="81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50.25" customHeight="1" x14ac:dyDescent="0.3">
      <c r="A37" s="82" t="s">
        <v>45</v>
      </c>
      <c r="B37" s="82"/>
      <c r="C37" s="82"/>
      <c r="D37" s="82"/>
      <c r="E37" s="82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25"/>
      <c r="B38" s="25"/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83" t="s">
        <v>46</v>
      </c>
      <c r="B39" s="83"/>
      <c r="C39" s="83"/>
      <c r="D39" s="83"/>
      <c r="E39" s="84">
        <f>B23+B26</f>
        <v>4770658.5000000009</v>
      </c>
      <c r="F39" s="85"/>
      <c r="G39" s="25"/>
      <c r="H39" s="45"/>
      <c r="I39" s="26"/>
      <c r="J39" s="86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44"/>
      <c r="B40" s="44"/>
      <c r="C40" s="44"/>
      <c r="D40" s="44"/>
      <c r="E40" s="44"/>
      <c r="F40" s="25"/>
      <c r="G40" s="25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87" t="s">
        <v>47</v>
      </c>
      <c r="B41" s="88"/>
      <c r="C41" s="88"/>
      <c r="D41" s="89">
        <f>(E39-D62-D60)*'[1]% для расчета 2022'!G40/100</f>
        <v>2366657.849641128</v>
      </c>
      <c r="E41" s="90"/>
      <c r="F41" s="85"/>
      <c r="G41" s="25"/>
      <c r="H41" s="25"/>
      <c r="L41" s="91"/>
      <c r="M41" s="92"/>
      <c r="N41" s="92"/>
    </row>
    <row r="42" spans="1:16" s="30" customFormat="1" ht="72" customHeight="1" x14ac:dyDescent="0.25">
      <c r="A42" s="93" t="s">
        <v>48</v>
      </c>
      <c r="B42" s="94"/>
      <c r="C42" s="95"/>
      <c r="D42" s="96" t="s">
        <v>49</v>
      </c>
      <c r="E42" s="97"/>
      <c r="F42" s="25"/>
      <c r="G42" s="25"/>
      <c r="H42" s="25"/>
      <c r="L42" s="91"/>
      <c r="M42" s="92"/>
      <c r="N42" s="92"/>
    </row>
    <row r="43" spans="1:16" s="30" customFormat="1" ht="51" customHeight="1" x14ac:dyDescent="0.25">
      <c r="A43" s="98" t="s">
        <v>50</v>
      </c>
      <c r="B43" s="99"/>
      <c r="C43" s="100"/>
      <c r="D43" s="101" t="s">
        <v>49</v>
      </c>
      <c r="E43" s="102"/>
      <c r="F43" s="25"/>
      <c r="G43" s="25"/>
      <c r="H43" s="25"/>
      <c r="L43" s="91"/>
      <c r="M43" s="92"/>
      <c r="N43" s="92"/>
    </row>
    <row r="44" spans="1:16" s="30" customFormat="1" ht="36" customHeight="1" x14ac:dyDescent="0.25">
      <c r="A44" s="98" t="s">
        <v>51</v>
      </c>
      <c r="B44" s="99"/>
      <c r="C44" s="100"/>
      <c r="D44" s="103" t="s">
        <v>49</v>
      </c>
      <c r="E44" s="104"/>
      <c r="F44" s="25"/>
      <c r="G44" s="25"/>
      <c r="H44" s="25"/>
      <c r="L44" s="91"/>
      <c r="M44" s="92"/>
      <c r="N44" s="92"/>
    </row>
    <row r="45" spans="1:16" s="30" customFormat="1" ht="34.5" customHeight="1" x14ac:dyDescent="0.25">
      <c r="A45" s="98" t="s">
        <v>52</v>
      </c>
      <c r="B45" s="99"/>
      <c r="C45" s="100"/>
      <c r="D45" s="105" t="s">
        <v>53</v>
      </c>
      <c r="E45" s="106"/>
      <c r="F45" s="25"/>
      <c r="G45" s="25"/>
      <c r="H45" s="25"/>
      <c r="L45" s="91"/>
      <c r="M45" s="92"/>
      <c r="N45" s="92"/>
    </row>
    <row r="46" spans="1:16" s="30" customFormat="1" ht="37.5" customHeight="1" x14ac:dyDescent="0.25">
      <c r="A46" s="98" t="s">
        <v>54</v>
      </c>
      <c r="B46" s="99"/>
      <c r="C46" s="100"/>
      <c r="D46" s="107" t="s">
        <v>55</v>
      </c>
      <c r="E46" s="108"/>
      <c r="F46" s="25"/>
      <c r="G46" s="25"/>
      <c r="H46" s="25"/>
      <c r="L46" s="91"/>
      <c r="M46" s="92"/>
      <c r="N46" s="92"/>
    </row>
    <row r="47" spans="1:16" s="30" customFormat="1" ht="54.75" customHeight="1" x14ac:dyDescent="0.25">
      <c r="A47" s="98" t="s">
        <v>56</v>
      </c>
      <c r="B47" s="99"/>
      <c r="C47" s="100"/>
      <c r="D47" s="109" t="s">
        <v>57</v>
      </c>
      <c r="E47" s="110"/>
      <c r="F47" s="25"/>
      <c r="G47" s="25"/>
      <c r="H47" s="25"/>
      <c r="L47" s="91"/>
      <c r="M47" s="92"/>
      <c r="N47" s="92"/>
    </row>
    <row r="48" spans="1:16" s="30" customFormat="1" ht="54" customHeight="1" x14ac:dyDescent="0.25">
      <c r="A48" s="111" t="s">
        <v>58</v>
      </c>
      <c r="B48" s="112"/>
      <c r="C48" s="113"/>
      <c r="D48" s="103" t="s">
        <v>49</v>
      </c>
      <c r="E48" s="104"/>
      <c r="F48" s="25"/>
      <c r="G48" s="25"/>
      <c r="H48" s="25"/>
      <c r="L48" s="91"/>
      <c r="M48" s="92"/>
      <c r="N48" s="92"/>
    </row>
    <row r="49" spans="1:16" s="30" customFormat="1" ht="54" customHeight="1" x14ac:dyDescent="0.25">
      <c r="A49" s="114" t="s">
        <v>59</v>
      </c>
      <c r="B49" s="115"/>
      <c r="C49" s="115"/>
      <c r="D49" s="103" t="s">
        <v>60</v>
      </c>
      <c r="E49" s="104"/>
      <c r="F49" s="25"/>
      <c r="G49" s="25"/>
      <c r="H49" s="25"/>
      <c r="L49" s="91"/>
      <c r="M49" s="92"/>
      <c r="N49" s="92"/>
    </row>
    <row r="50" spans="1:16" s="30" customFormat="1" ht="49.5" customHeight="1" x14ac:dyDescent="0.25">
      <c r="A50" s="111" t="s">
        <v>61</v>
      </c>
      <c r="B50" s="112"/>
      <c r="C50" s="113"/>
      <c r="D50" s="103" t="s">
        <v>49</v>
      </c>
      <c r="E50" s="104"/>
      <c r="F50" s="25"/>
      <c r="G50" s="25"/>
      <c r="H50" s="25"/>
      <c r="L50" s="91"/>
      <c r="M50" s="92"/>
      <c r="N50" s="92"/>
    </row>
    <row r="51" spans="1:16" s="30" customFormat="1" ht="20.25" hidden="1" customHeight="1" x14ac:dyDescent="0.25">
      <c r="A51" s="116" t="s">
        <v>62</v>
      </c>
      <c r="B51" s="117"/>
      <c r="C51" s="118"/>
      <c r="D51" s="105"/>
      <c r="E51" s="106"/>
      <c r="F51" s="25"/>
      <c r="G51" s="25"/>
      <c r="H51" s="25"/>
      <c r="L51" s="91"/>
      <c r="M51" s="92"/>
      <c r="N51" s="92"/>
    </row>
    <row r="52" spans="1:16" s="30" customFormat="1" x14ac:dyDescent="0.25">
      <c r="A52" s="119" t="s">
        <v>63</v>
      </c>
      <c r="B52" s="120"/>
      <c r="C52" s="121"/>
      <c r="D52" s="103" t="s">
        <v>49</v>
      </c>
      <c r="E52" s="104"/>
      <c r="F52" s="25"/>
      <c r="G52" s="25"/>
      <c r="H52" s="25"/>
      <c r="L52" s="91"/>
      <c r="M52" s="92"/>
      <c r="N52" s="92"/>
    </row>
    <row r="53" spans="1:16" s="30" customFormat="1" ht="17.25" thickBot="1" x14ac:dyDescent="0.3">
      <c r="A53" s="122" t="s">
        <v>64</v>
      </c>
      <c r="B53" s="123"/>
      <c r="C53" s="124"/>
      <c r="D53" s="125" t="s">
        <v>65</v>
      </c>
      <c r="E53" s="126"/>
      <c r="F53" s="25"/>
      <c r="G53" s="25"/>
      <c r="H53" s="25"/>
      <c r="L53" s="91"/>
      <c r="M53" s="92"/>
      <c r="N53" s="92"/>
    </row>
    <row r="54" spans="1:16" s="30" customFormat="1" ht="17.25" thickBot="1" x14ac:dyDescent="0.3">
      <c r="A54" s="127" t="s">
        <v>66</v>
      </c>
      <c r="B54" s="128"/>
      <c r="C54" s="129"/>
      <c r="D54" s="130">
        <f>(E39-D62-D60)*'[1]% для расчета 2022'!G41/100</f>
        <v>1700298.230358873</v>
      </c>
      <c r="E54" s="131"/>
      <c r="F54" s="25"/>
      <c r="G54" s="25"/>
      <c r="H54" s="25"/>
      <c r="L54" s="91"/>
      <c r="M54" s="92"/>
      <c r="N54" s="92"/>
    </row>
    <row r="55" spans="1:16" s="30" customFormat="1" x14ac:dyDescent="0.25">
      <c r="A55" s="132" t="s">
        <v>67</v>
      </c>
      <c r="B55" s="133"/>
      <c r="C55" s="134"/>
      <c r="D55" s="135" t="s">
        <v>68</v>
      </c>
      <c r="E55" s="136"/>
      <c r="F55" s="25"/>
      <c r="G55" s="25"/>
      <c r="H55" s="25"/>
      <c r="L55" s="91"/>
      <c r="M55" s="92"/>
      <c r="N55" s="92"/>
    </row>
    <row r="56" spans="1:16" s="30" customFormat="1" ht="51" customHeight="1" x14ac:dyDescent="0.25">
      <c r="A56" s="98"/>
      <c r="B56" s="99"/>
      <c r="C56" s="100"/>
      <c r="D56" s="137"/>
      <c r="E56" s="138"/>
      <c r="F56" s="25"/>
      <c r="G56" s="25"/>
      <c r="H56" s="25"/>
      <c r="L56" s="91"/>
      <c r="M56" s="92"/>
      <c r="N56" s="92"/>
    </row>
    <row r="57" spans="1:16" s="30" customFormat="1" x14ac:dyDescent="0.25">
      <c r="A57" s="116" t="s">
        <v>69</v>
      </c>
      <c r="B57" s="117"/>
      <c r="C57" s="118"/>
      <c r="D57" s="107" t="s">
        <v>70</v>
      </c>
      <c r="E57" s="108"/>
      <c r="F57" s="25"/>
      <c r="G57" s="25"/>
      <c r="H57" s="25"/>
      <c r="L57" s="91"/>
      <c r="M57" s="92"/>
      <c r="N57" s="92"/>
    </row>
    <row r="58" spans="1:16" s="30" customFormat="1" ht="36.75" customHeight="1" x14ac:dyDescent="0.25">
      <c r="A58" s="98" t="s">
        <v>71</v>
      </c>
      <c r="B58" s="99"/>
      <c r="C58" s="100"/>
      <c r="D58" s="107" t="s">
        <v>70</v>
      </c>
      <c r="E58" s="108"/>
      <c r="F58" s="25"/>
      <c r="G58" s="25"/>
      <c r="H58" s="25"/>
      <c r="L58" s="91"/>
      <c r="M58" s="92"/>
      <c r="N58" s="92"/>
    </row>
    <row r="59" spans="1:16" s="30" customFormat="1" ht="29.25" customHeight="1" thickBot="1" x14ac:dyDescent="0.3">
      <c r="A59" s="122" t="s">
        <v>72</v>
      </c>
      <c r="B59" s="123"/>
      <c r="C59" s="124"/>
      <c r="D59" s="139" t="s">
        <v>73</v>
      </c>
      <c r="E59" s="140"/>
      <c r="F59" s="25"/>
      <c r="G59" s="25"/>
      <c r="H59" s="25"/>
      <c r="L59" s="91"/>
      <c r="M59" s="92"/>
      <c r="N59" s="92"/>
    </row>
    <row r="60" spans="1:16" s="30" customFormat="1" ht="22.5" customHeight="1" thickBot="1" x14ac:dyDescent="0.3">
      <c r="A60" s="141" t="s">
        <v>74</v>
      </c>
      <c r="B60" s="142"/>
      <c r="C60" s="143"/>
      <c r="D60" s="130">
        <v>289746.64</v>
      </c>
      <c r="E60" s="131"/>
      <c r="F60" s="25"/>
      <c r="G60" s="25"/>
      <c r="H60" s="25"/>
      <c r="L60" s="91"/>
      <c r="M60" s="92"/>
      <c r="N60" s="92"/>
    </row>
    <row r="61" spans="1:16" s="30" customFormat="1" ht="53.25" customHeight="1" thickBot="1" x14ac:dyDescent="0.3">
      <c r="A61" s="144" t="s">
        <v>75</v>
      </c>
      <c r="B61" s="145"/>
      <c r="C61" s="146"/>
      <c r="D61" s="96" t="s">
        <v>76</v>
      </c>
      <c r="E61" s="97"/>
      <c r="F61" s="25"/>
      <c r="G61" s="25"/>
      <c r="H61" s="25"/>
      <c r="L61" s="91"/>
      <c r="M61" s="92"/>
      <c r="N61" s="92"/>
    </row>
    <row r="62" spans="1:16" ht="17.25" thickBot="1" x14ac:dyDescent="0.35">
      <c r="A62" s="147" t="s">
        <v>77</v>
      </c>
      <c r="B62" s="148"/>
      <c r="C62" s="149"/>
      <c r="D62" s="150">
        <f>D63+D64</f>
        <v>413955.78</v>
      </c>
      <c r="E62" s="151"/>
      <c r="I62" s="2"/>
      <c r="J62" s="2"/>
      <c r="K62" s="2"/>
      <c r="L62" s="152"/>
      <c r="M62" s="153"/>
      <c r="N62" s="153"/>
      <c r="O62" s="2"/>
      <c r="P62" s="2"/>
    </row>
    <row r="63" spans="1:16" s="30" customFormat="1" ht="39.75" customHeight="1" x14ac:dyDescent="0.25">
      <c r="A63" s="132" t="s">
        <v>78</v>
      </c>
      <c r="B63" s="133"/>
      <c r="C63" s="134"/>
      <c r="D63" s="154">
        <f>(C23+C24+C25+C26)*1.8%</f>
        <v>107352.65628</v>
      </c>
      <c r="E63" s="155" t="s">
        <v>79</v>
      </c>
      <c r="F63" s="156"/>
      <c r="G63" s="25"/>
      <c r="H63" s="25"/>
      <c r="L63" s="91"/>
      <c r="M63" s="92"/>
      <c r="N63" s="92"/>
    </row>
    <row r="64" spans="1:16" s="30" customFormat="1" ht="83.25" customHeight="1" thickBot="1" x14ac:dyDescent="0.3">
      <c r="A64" s="157" t="s">
        <v>80</v>
      </c>
      <c r="B64" s="158"/>
      <c r="C64" s="159"/>
      <c r="D64" s="160">
        <f>B26-D63</f>
        <v>306603.12372000003</v>
      </c>
      <c r="E64" s="161" t="s">
        <v>81</v>
      </c>
      <c r="F64" s="25"/>
      <c r="G64" s="25"/>
      <c r="H64" s="25"/>
      <c r="L64" s="91"/>
      <c r="M64" s="92"/>
      <c r="N64" s="92"/>
    </row>
    <row r="65" spans="1:16" s="30" customFormat="1" x14ac:dyDescent="0.25">
      <c r="A65" s="44"/>
      <c r="B65" s="44"/>
      <c r="C65" s="25"/>
      <c r="D65" s="25"/>
      <c r="E65" s="25"/>
      <c r="F65" s="25"/>
      <c r="G65" s="25"/>
      <c r="H65" s="25"/>
      <c r="I65" s="27"/>
      <c r="J65" s="27"/>
      <c r="K65" s="27"/>
      <c r="L65" s="28"/>
      <c r="M65" s="29"/>
      <c r="N65" s="29"/>
      <c r="O65" s="27"/>
      <c r="P65" s="27"/>
    </row>
    <row r="66" spans="1:16" s="30" customFormat="1" x14ac:dyDescent="0.25">
      <c r="A66" s="162" t="s">
        <v>82</v>
      </c>
      <c r="B66" s="162"/>
      <c r="C66" s="162"/>
      <c r="D66" s="162"/>
      <c r="E66" s="162"/>
      <c r="F66" s="162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17.25" thickBot="1" x14ac:dyDescent="0.3">
      <c r="A67" s="25"/>
      <c r="B67" s="25"/>
      <c r="C67" s="25"/>
      <c r="D67" s="25"/>
      <c r="E67" s="162"/>
      <c r="F67" s="25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33" customHeight="1" thickBot="1" x14ac:dyDescent="0.3">
      <c r="A68" s="163" t="s">
        <v>83</v>
      </c>
      <c r="B68" s="164"/>
      <c r="C68" s="165" t="s">
        <v>84</v>
      </c>
      <c r="D68" s="165" t="s">
        <v>85</v>
      </c>
      <c r="E68" s="166" t="s">
        <v>86</v>
      </c>
      <c r="F68" s="25"/>
      <c r="G68" s="25"/>
      <c r="H68" s="26"/>
      <c r="I68" s="27"/>
      <c r="J68" s="27"/>
      <c r="K68" s="28"/>
      <c r="L68" s="29"/>
      <c r="M68" s="29"/>
      <c r="N68" s="27"/>
      <c r="O68" s="27"/>
    </row>
    <row r="69" spans="1:16" s="30" customFormat="1" ht="33.75" customHeight="1" x14ac:dyDescent="0.25">
      <c r="A69" s="167" t="s">
        <v>87</v>
      </c>
      <c r="B69" s="168"/>
      <c r="C69" s="169" t="s">
        <v>88</v>
      </c>
      <c r="D69" s="170">
        <v>6322.18</v>
      </c>
      <c r="E69" s="169" t="s">
        <v>89</v>
      </c>
      <c r="F69" s="25"/>
      <c r="G69" s="25"/>
      <c r="H69" s="26"/>
      <c r="I69" s="27"/>
      <c r="J69" s="27"/>
      <c r="K69" s="28"/>
      <c r="L69" s="29"/>
      <c r="M69" s="29"/>
      <c r="N69" s="27"/>
      <c r="O69" s="27"/>
    </row>
    <row r="70" spans="1:16" s="30" customFormat="1" ht="33.75" customHeight="1" x14ac:dyDescent="0.25">
      <c r="A70" s="167" t="s">
        <v>90</v>
      </c>
      <c r="B70" s="168"/>
      <c r="C70" s="169" t="s">
        <v>91</v>
      </c>
      <c r="D70" s="170">
        <v>8416.5499999999993</v>
      </c>
      <c r="E70" s="169" t="s">
        <v>89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30" customFormat="1" ht="33.75" customHeight="1" x14ac:dyDescent="0.25">
      <c r="A71" s="167" t="s">
        <v>92</v>
      </c>
      <c r="B71" s="168"/>
      <c r="C71" s="169" t="s">
        <v>91</v>
      </c>
      <c r="D71" s="170">
        <v>13842.31</v>
      </c>
      <c r="E71" s="169" t="s">
        <v>89</v>
      </c>
      <c r="F71" s="25"/>
      <c r="G71" s="25"/>
      <c r="H71" s="26"/>
      <c r="I71" s="27"/>
      <c r="J71" s="27"/>
      <c r="K71" s="28"/>
      <c r="L71" s="29"/>
      <c r="M71" s="29"/>
      <c r="N71" s="27"/>
      <c r="O71" s="27"/>
    </row>
    <row r="72" spans="1:16" s="30" customFormat="1" ht="33.75" customHeight="1" x14ac:dyDescent="0.25">
      <c r="A72" s="167" t="s">
        <v>93</v>
      </c>
      <c r="B72" s="168"/>
      <c r="C72" s="169" t="s">
        <v>94</v>
      </c>
      <c r="D72" s="170">
        <v>25189</v>
      </c>
      <c r="E72" s="169" t="s">
        <v>95</v>
      </c>
      <c r="F72" s="25"/>
      <c r="G72" s="25"/>
      <c r="H72" s="26"/>
      <c r="I72" s="27"/>
      <c r="J72" s="27"/>
      <c r="K72" s="28"/>
      <c r="L72" s="29"/>
      <c r="M72" s="29"/>
      <c r="N72" s="27"/>
      <c r="O72" s="27"/>
    </row>
    <row r="73" spans="1:16" s="30" customFormat="1" ht="33.75" customHeight="1" x14ac:dyDescent="0.25">
      <c r="A73" s="167" t="s">
        <v>90</v>
      </c>
      <c r="B73" s="168"/>
      <c r="C73" s="169" t="s">
        <v>96</v>
      </c>
      <c r="D73" s="170">
        <v>1803.8</v>
      </c>
      <c r="E73" s="169" t="s">
        <v>89</v>
      </c>
      <c r="F73" s="25"/>
      <c r="G73" s="25"/>
      <c r="H73" s="26"/>
      <c r="I73" s="27"/>
      <c r="J73" s="27"/>
      <c r="K73" s="28"/>
      <c r="L73" s="29"/>
      <c r="M73" s="29"/>
      <c r="N73" s="27"/>
      <c r="O73" s="27"/>
    </row>
    <row r="74" spans="1:16" s="30" customFormat="1" ht="33.75" customHeight="1" x14ac:dyDescent="0.25">
      <c r="A74" s="167" t="s">
        <v>97</v>
      </c>
      <c r="B74" s="168"/>
      <c r="C74" s="169" t="s">
        <v>98</v>
      </c>
      <c r="D74" s="170">
        <v>4196.58</v>
      </c>
      <c r="E74" s="169" t="s">
        <v>89</v>
      </c>
      <c r="F74" s="25"/>
      <c r="G74" s="25"/>
      <c r="H74" s="26"/>
      <c r="I74" s="27"/>
      <c r="J74" s="27"/>
      <c r="K74" s="28"/>
      <c r="L74" s="29"/>
      <c r="M74" s="29"/>
      <c r="N74" s="27"/>
      <c r="O74" s="27"/>
    </row>
    <row r="75" spans="1:16" s="30" customFormat="1" ht="33.75" customHeight="1" x14ac:dyDescent="0.25">
      <c r="A75" s="167" t="s">
        <v>99</v>
      </c>
      <c r="B75" s="168"/>
      <c r="C75" s="169" t="s">
        <v>100</v>
      </c>
      <c r="D75" s="170">
        <v>3853.03</v>
      </c>
      <c r="E75" s="169" t="s">
        <v>89</v>
      </c>
      <c r="F75" s="25"/>
      <c r="G75" s="25"/>
      <c r="H75" s="26"/>
      <c r="I75" s="27"/>
      <c r="J75" s="27"/>
      <c r="K75" s="28"/>
      <c r="L75" s="29"/>
      <c r="M75" s="29"/>
      <c r="N75" s="27"/>
      <c r="O75" s="27"/>
    </row>
    <row r="76" spans="1:16" s="30" customFormat="1" ht="39.75" customHeight="1" x14ac:dyDescent="0.25">
      <c r="A76" s="167" t="s">
        <v>101</v>
      </c>
      <c r="B76" s="168"/>
      <c r="C76" s="169" t="s">
        <v>102</v>
      </c>
      <c r="D76" s="170">
        <v>9505.76</v>
      </c>
      <c r="E76" s="169" t="s">
        <v>103</v>
      </c>
      <c r="F76" s="25"/>
      <c r="G76" s="25"/>
      <c r="H76" s="26"/>
      <c r="I76" s="27"/>
      <c r="J76" s="27"/>
      <c r="K76" s="28"/>
      <c r="L76" s="29"/>
      <c r="M76" s="29"/>
      <c r="N76" s="27"/>
      <c r="O76" s="27"/>
    </row>
    <row r="77" spans="1:16" s="30" customFormat="1" ht="33.75" customHeight="1" thickBot="1" x14ac:dyDescent="0.3">
      <c r="A77" s="167" t="s">
        <v>104</v>
      </c>
      <c r="B77" s="168"/>
      <c r="C77" s="169" t="s">
        <v>105</v>
      </c>
      <c r="D77" s="170">
        <v>9497.7999999999993</v>
      </c>
      <c r="E77" s="169" t="s">
        <v>89</v>
      </c>
      <c r="F77" s="25"/>
      <c r="G77" s="25"/>
      <c r="H77" s="26"/>
      <c r="I77" s="27"/>
      <c r="J77" s="27"/>
      <c r="K77" s="28"/>
      <c r="L77" s="29"/>
      <c r="M77" s="29"/>
      <c r="N77" s="27"/>
      <c r="O77" s="27"/>
    </row>
    <row r="78" spans="1:16" s="179" customFormat="1" ht="27" customHeight="1" thickBot="1" x14ac:dyDescent="0.3">
      <c r="A78" s="171" t="s">
        <v>43</v>
      </c>
      <c r="B78" s="172"/>
      <c r="C78" s="173"/>
      <c r="D78" s="174">
        <f>SUM(D69:D77)</f>
        <v>82627.010000000009</v>
      </c>
      <c r="E78" s="175"/>
      <c r="F78" s="176"/>
      <c r="G78" s="176"/>
      <c r="H78" s="177"/>
      <c r="I78" s="51"/>
      <c r="J78" s="51"/>
      <c r="K78" s="178"/>
      <c r="L78" s="51"/>
      <c r="M78" s="51"/>
      <c r="N78" s="51"/>
      <c r="O78" s="51"/>
    </row>
    <row r="79" spans="1:16" s="30" customFormat="1" ht="27" customHeight="1" x14ac:dyDescent="0.25">
      <c r="A79" s="25"/>
      <c r="B79" s="25"/>
      <c r="C79" s="25"/>
      <c r="D79" s="25"/>
      <c r="E79" s="25"/>
      <c r="F79" s="25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ht="27" hidden="1" customHeight="1" x14ac:dyDescent="0.25">
      <c r="A80" s="180" t="s">
        <v>106</v>
      </c>
      <c r="B80" s="180"/>
      <c r="C80" s="180"/>
      <c r="D80" s="180"/>
      <c r="E80" s="180"/>
      <c r="F80" s="180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 ht="27" hidden="1" customHeight="1" thickBot="1" x14ac:dyDescent="0.3">
      <c r="A81" s="25"/>
      <c r="B81" s="25"/>
      <c r="C81" s="25"/>
      <c r="D81" s="25"/>
      <c r="E81" s="25"/>
      <c r="F81" s="2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ht="27" hidden="1" customHeight="1" thickBot="1" x14ac:dyDescent="0.3">
      <c r="A82" s="181" t="s">
        <v>83</v>
      </c>
      <c r="B82" s="182"/>
      <c r="C82" s="54" t="s">
        <v>84</v>
      </c>
      <c r="D82" s="54" t="s">
        <v>85</v>
      </c>
      <c r="E82" s="182" t="s">
        <v>86</v>
      </c>
      <c r="F82" s="183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52" customFormat="1" ht="27" hidden="1" customHeight="1" thickBot="1" x14ac:dyDescent="0.3">
      <c r="A83" s="184" t="s">
        <v>43</v>
      </c>
      <c r="B83" s="185"/>
      <c r="C83" s="186"/>
      <c r="D83" s="187">
        <v>0</v>
      </c>
      <c r="E83" s="188"/>
      <c r="F83" s="189"/>
      <c r="G83" s="47"/>
      <c r="H83" s="47"/>
      <c r="I83" s="48"/>
      <c r="J83" s="49"/>
      <c r="K83" s="49"/>
      <c r="L83" s="50"/>
      <c r="M83" s="51"/>
      <c r="N83" s="51"/>
      <c r="O83" s="49"/>
      <c r="P83" s="49"/>
    </row>
    <row r="84" spans="1:16" s="30" customFormat="1" ht="27" hidden="1" customHeight="1" x14ac:dyDescent="0.25">
      <c r="A84" s="25"/>
      <c r="B84" s="190"/>
      <c r="C84" s="190"/>
      <c r="D84" s="191"/>
      <c r="E84" s="25"/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ht="27" customHeight="1" x14ac:dyDescent="0.25">
      <c r="A85" s="180" t="s">
        <v>107</v>
      </c>
      <c r="B85" s="180"/>
      <c r="C85" s="180"/>
      <c r="D85" s="180"/>
      <c r="E85" s="180"/>
      <c r="F85" s="180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25"/>
      <c r="B86" s="25"/>
      <c r="C86" s="25"/>
      <c r="D86" s="25"/>
      <c r="E86" s="25" t="s">
        <v>85</v>
      </c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46" t="s">
        <v>108</v>
      </c>
      <c r="B87" s="46"/>
      <c r="C87" s="25"/>
      <c r="D87" s="25"/>
      <c r="E87" s="25"/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46" t="s">
        <v>109</v>
      </c>
      <c r="B88" s="46"/>
      <c r="C88" s="25"/>
      <c r="D88" s="25"/>
      <c r="E88" s="45">
        <f>D64</f>
        <v>306603.12372000003</v>
      </c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192" t="s">
        <v>110</v>
      </c>
      <c r="B89" s="192"/>
      <c r="C89" s="25"/>
      <c r="D89" s="25"/>
      <c r="E89" s="45">
        <f>C34*0.1</f>
        <v>3619.2090000000007</v>
      </c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ht="10.5" customHeight="1" x14ac:dyDescent="0.25">
      <c r="A90" s="25"/>
      <c r="B90" s="25"/>
      <c r="C90" s="25"/>
      <c r="D90" s="25"/>
      <c r="E90" s="25"/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ht="10.5" customHeigh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ht="10.5" customHeigh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46" t="s">
        <v>111</v>
      </c>
      <c r="B93" s="46"/>
      <c r="C93" s="46"/>
      <c r="E93" s="25"/>
      <c r="F93" s="25" t="s">
        <v>112</v>
      </c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 t="s">
        <v>113</v>
      </c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 t="s">
        <v>114</v>
      </c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</sheetData>
  <mergeCells count="75">
    <mergeCell ref="A93:C93"/>
    <mergeCell ref="A83:B83"/>
    <mergeCell ref="E83:F83"/>
    <mergeCell ref="B84:C84"/>
    <mergeCell ref="A85:F85"/>
    <mergeCell ref="A87:B87"/>
    <mergeCell ref="A88:B88"/>
    <mergeCell ref="A76:B76"/>
    <mergeCell ref="A77:B77"/>
    <mergeCell ref="A78:B78"/>
    <mergeCell ref="A80:F80"/>
    <mergeCell ref="A82:B82"/>
    <mergeCell ref="E82:F82"/>
    <mergeCell ref="A70:B70"/>
    <mergeCell ref="A71:B71"/>
    <mergeCell ref="A72:B72"/>
    <mergeCell ref="A73:B73"/>
    <mergeCell ref="A74:B74"/>
    <mergeCell ref="A75:B75"/>
    <mergeCell ref="A62:C62"/>
    <mergeCell ref="D62:E62"/>
    <mergeCell ref="A63:C63"/>
    <mergeCell ref="A64:C64"/>
    <mergeCell ref="A68:B68"/>
    <mergeCell ref="A69:B69"/>
    <mergeCell ref="A59:C59"/>
    <mergeCell ref="D59:E59"/>
    <mergeCell ref="A60:C60"/>
    <mergeCell ref="D60:E60"/>
    <mergeCell ref="A61:C61"/>
    <mergeCell ref="D61:E61"/>
    <mergeCell ref="A55:C56"/>
    <mergeCell ref="D55:E56"/>
    <mergeCell ref="A57:C57"/>
    <mergeCell ref="D57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9:G29"/>
    <mergeCell ref="A36:G36"/>
    <mergeCell ref="A37:E37"/>
    <mergeCell ref="A41:C41"/>
    <mergeCell ref="D41:E41"/>
    <mergeCell ref="A42:C42"/>
    <mergeCell ref="D42:E42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5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2_2 </vt:lpstr>
      <vt:lpstr>'усил  2_2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2024-03-22T11:24:58Z</dcterms:created>
  <dcterms:modified xsi:type="dcterms:W3CDTF">2024-03-22T11:25:28Z</dcterms:modified>
</cp:coreProperties>
</file>